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<sst xmlns="http://schemas.openxmlformats.org/spreadsheetml/2006/main" count="280" uniqueCount="212">
  <si>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</si>
  <si>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</si>
  <si>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</si>
  <si>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</si>
  <si>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</si>
  <si>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</si>
  <si>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</si>
  <si>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</si>
  <si>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</si>
  <si>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</si>
  <si>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</si>
  <si>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</si>
  <si>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</si>
  <si>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</si>
  <si>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</si>
  <si>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</si>
  <si>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</si>
  <si>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</si>
  <si>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</si>
  <si>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</si>
  <si>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</si>
  <si>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</si>
  <si>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</si>
  <si>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</si>
  <si>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</si>
  <si>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</si>
  <si>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</si>
  <si>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</si>
  <si>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</si>
  <si>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</si>
  <si>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</si>
  <si>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</si>
  <si>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</si>
  <si>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</si>
  <si>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</si>
  <si>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</si>
  <si>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</si>
  <si>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</si>
  <si>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</si>
  <si>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</si>
  <si>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</si>
  <si>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</si>
  <si>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</si>
  <si>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</si>
  <si>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</si>
  <si>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</si>
  <si>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</si>
  <si>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</si>
  <si>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</si>
  <si>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</si>
  <si>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</si>
  <si>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</si>
  <si>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</si>
  <si>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</si>
  <si>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</si>
  <si>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</si>
  <si>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</si>
  <si>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</si>
  <si>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</si>
  <si>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</si>
  <si>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</si>
  <si>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</si>
  <si>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</si>
  <si>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</si>
  <si>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</si>
  <si>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</si>
  <si>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</si>
  <si>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</si>
  <si>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</si>
  <si>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</si>
  <si>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</si>
  <si>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</si>
  <si>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</si>
  <si>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</si>
  <si>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</si>
  <si>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</si>
  <si>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</si>
  <si>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</si>
  <si>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</si>
  <si>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</si>
  <si>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</si>
  <si>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</si>
  <si>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</si>
  <si>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</si>
  <si>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</si>
  <si>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</si>
  <si>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</si>
  <si>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</si>
  <si>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</si>
  <si>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</si>
  <si>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</si>
  <si>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</si>
  <si>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</si>
  <si>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</si>
  <si>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</si>
  <si>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</si>
  <si>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</si>
  <si>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</si>
  <si>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</si>
  <si>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</si>
  <si>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</si>
  <si>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</si>
  <si>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</si>
  <si>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</si>
  <si>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</si>
  <si>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</si>
  <si>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</si>
  <si>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</si>
  <si>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</si>
  <si>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</si>
  <si>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</si>
  <si>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</si>
  <si>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</si>
  <si>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</si>
  <si>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</si>
  <si>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</si>
  <si>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</si>
  <si>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</si>
  <si>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</si>
  <si>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</si>
  <si>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</si>
  <si>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</si>
  <si>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</si>
  <si>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</si>
  <si>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</si>
  <si>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</si>
  <si>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</si>
  <si>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</si>
  <si>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</si>
  <si>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</si>
  <si>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</si>
  <si>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</si>
  <si>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</si>
  <si>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</si>
  <si>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</si>
  <si>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</si>
  <si>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</si>
  <si>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</si>
  <si>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</si>
  <si>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</si>
  <si>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</si>
  <si>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</si>
  <si>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</si>
  <si>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</si>
  <si>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</si>
  <si>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</si>
  <si>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</si>
  <si>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</si>
  <si>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</si>
  <si>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</si>
  <si>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</si>
  <si>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</si>
  <si>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</si>
  <si>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</si>
  <si>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</si>
  <si>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</si>
  <si>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</si>
  <si>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</si>
  <si>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</si>
  <si>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</si>
  <si>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</si>
  <si>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</si>
  <si>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</si>
  <si>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</si>
  <si>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</si>
  <si>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</si>
  <si>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</si>
  <si>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</si>
  <si>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</si>
  <si>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</si>
  <si>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</si>
  <si>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</si>
  <si>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</si>
  <si>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</si>
  <si>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</si>
  <si>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</si>
  <si>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</si>
  <si>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</si>
  <si>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</si>
  <si>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</si>
  <si>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</si>
  <si>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</si>
  <si>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</si>
  <si>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</si>
  <si>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</si>
  <si>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</si>
  <si>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</si>
  <si>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</si>
  <si>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</si>
  <si>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</si>
  <si>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</si>
  <si>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</si>
  <si>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</si>
  <si>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</si>
  <si>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</si>
  <si>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</si>
  <si>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</si>
  <si>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</si>
  <si>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</si>
  <si>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</si>
  <si>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</si>
  <si>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</si>
  <si>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Горохівський районний суд Волинської області</t>
  </si>
  <si>
    <t>45700.м. Горохів.вул. Шевченка 29</t>
  </si>
  <si>
    <t>Доручення судів України / іноземних судів</t>
  </si>
  <si>
    <t xml:space="preserve">Розглянуто справ судом присяжних </t>
  </si>
  <si>
    <t>Г.М. Адамчук</t>
  </si>
  <si>
    <t>Н.О. Макієнко</t>
  </si>
  <si>
    <t>(03379) 212 21</t>
  </si>
  <si>
    <t>(03379) 214 54</t>
  </si>
  <si>
    <t>inbox@gr.vl.court.gov.ua</t>
  </si>
  <si>
    <t>8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</si>
</sst>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Hyperlink" xfId="84"/>
    <cellStyle name="Currency" xfId="85"/>
    <cellStyle name="Currency [0]" xfId="86"/>
    <cellStyle name="Добре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Обчислення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Середній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&amp;LD593AB84&amp;C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112</v>
      </c>
      <c r="F6" s="90">
        <v>55</v>
      </c>
      <c r="G6" s="90"/>
      <c r="H6" s="90">
        <v>38</v>
      </c>
      <c r="I6" s="90" t="s">
        <v>172</v>
      </c>
      <c r="J6" s="90">
        <v>74</v>
      </c>
      <c r="K6" s="91">
        <v>10</v>
      </c>
      <c r="L6" s="101">
        <f>E6-F6</f>
        <v>57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/>
      <c r="F7" s="90"/>
      <c r="G7" s="90"/>
      <c r="H7" s="90"/>
      <c r="I7" s="90"/>
      <c r="J7" s="90"/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40</v>
      </c>
      <c r="F9" s="90">
        <v>31</v>
      </c>
      <c r="G9" s="90"/>
      <c r="H9" s="90">
        <v>29</v>
      </c>
      <c r="I9" s="90">
        <v>21</v>
      </c>
      <c r="J9" s="90">
        <v>11</v>
      </c>
      <c r="K9" s="91"/>
      <c r="L9" s="101">
        <f>E9-F9</f>
        <v>9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153</v>
      </c>
      <c r="F15" s="104">
        <f>SUM(F6:F14)</f>
        <v>86</v>
      </c>
      <c r="G15" s="104">
        <f>SUM(G6:G14)</f>
        <v>0</v>
      </c>
      <c r="H15" s="104">
        <f>SUM(H6:H14)</f>
        <v>67</v>
      </c>
      <c r="I15" s="104">
        <f>SUM(I6:I14)</f>
        <v>21</v>
      </c>
      <c r="J15" s="104">
        <f>SUM(J6:J14)</f>
        <v>86</v>
      </c>
      <c r="K15" s="104">
        <f>SUM(K6:K14)</f>
        <v>10</v>
      </c>
      <c r="L15" s="101">
        <f>E15-F15</f>
        <v>67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22</v>
      </c>
      <c r="F16" s="92">
        <v>21</v>
      </c>
      <c r="G16" s="92"/>
      <c r="H16" s="92">
        <v>15</v>
      </c>
      <c r="I16" s="92">
        <v>14</v>
      </c>
      <c r="J16" s="92">
        <v>7</v>
      </c>
      <c r="K16" s="91"/>
      <c r="L16" s="101">
        <f>E16-F16</f>
        <v>1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24</v>
      </c>
      <c r="F17" s="92">
        <v>14</v>
      </c>
      <c r="G17" s="92"/>
      <c r="H17" s="92">
        <v>10</v>
      </c>
      <c r="I17" s="92">
        <v>7</v>
      </c>
      <c r="J17" s="92">
        <v>14</v>
      </c>
      <c r="K17" s="91">
        <v>1</v>
      </c>
      <c r="L17" s="101">
        <f>E17-F17</f>
        <v>10</v>
      </c>
    </row>
    <row r="18" spans="1:12" ht="26.25" customHeight="1">
      <c r="A18" s="171"/>
      <c r="B18" s="163" t="s">
        <v>130</v>
      </c>
      <c r="C18" s="164"/>
      <c r="D18" s="43">
        <v>13</v>
      </c>
      <c r="E18" s="92">
        <v>1</v>
      </c>
      <c r="F18" s="92">
        <v>1</v>
      </c>
      <c r="G18" s="92"/>
      <c r="H18" s="92">
        <v>1</v>
      </c>
      <c r="I18" s="92">
        <v>1</v>
      </c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3</v>
      </c>
      <c r="F19" s="91">
        <v>3</v>
      </c>
      <c r="G19" s="91"/>
      <c r="H19" s="91">
        <v>3</v>
      </c>
      <c r="I19" s="91">
        <v>3</v>
      </c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36</v>
      </c>
      <c r="F24" s="91">
        <v>25</v>
      </c>
      <c r="G24" s="91"/>
      <c r="H24" s="91">
        <v>15</v>
      </c>
      <c r="I24" s="91">
        <v>11</v>
      </c>
      <c r="J24" s="91">
        <v>21</v>
      </c>
      <c r="K24" s="91">
        <v>1</v>
      </c>
      <c r="L24" s="101">
        <f>E24-F24</f>
        <v>11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10</v>
      </c>
      <c r="F25" s="91">
        <v>9</v>
      </c>
      <c r="G25" s="91"/>
      <c r="H25" s="91">
        <v>10</v>
      </c>
      <c r="I25" s="91">
        <v>10</v>
      </c>
      <c r="J25" s="91"/>
      <c r="K25" s="91"/>
      <c r="L25" s="101">
        <f>E25-F25</f>
        <v>1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381</v>
      </c>
      <c r="F27" s="91">
        <v>344</v>
      </c>
      <c r="G27" s="91"/>
      <c r="H27" s="91">
        <v>352</v>
      </c>
      <c r="I27" s="91">
        <v>335</v>
      </c>
      <c r="J27" s="91">
        <v>29</v>
      </c>
      <c r="K27" s="91"/>
      <c r="L27" s="101">
        <f>E27-F27</f>
        <v>37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544</v>
      </c>
      <c r="F28" s="91">
        <v>336</v>
      </c>
      <c r="G28" s="91">
        <v>1</v>
      </c>
      <c r="H28" s="91">
        <v>300</v>
      </c>
      <c r="I28" s="91">
        <v>263</v>
      </c>
      <c r="J28" s="91">
        <v>244</v>
      </c>
      <c r="K28" s="91">
        <v>20</v>
      </c>
      <c r="L28" s="101">
        <f>E28-F28</f>
        <v>208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49</v>
      </c>
      <c r="F29" s="91">
        <v>47</v>
      </c>
      <c r="G29" s="91"/>
      <c r="H29" s="91">
        <v>49</v>
      </c>
      <c r="I29" s="91">
        <v>46</v>
      </c>
      <c r="J29" s="91"/>
      <c r="K29" s="91"/>
      <c r="L29" s="101">
        <f>E29-F29</f>
        <v>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64</v>
      </c>
      <c r="F30" s="91">
        <v>46</v>
      </c>
      <c r="G30" s="91"/>
      <c r="H30" s="91">
        <v>49</v>
      </c>
      <c r="I30" s="91">
        <v>49</v>
      </c>
      <c r="J30" s="91">
        <v>15</v>
      </c>
      <c r="K30" s="91">
        <v>1</v>
      </c>
      <c r="L30" s="101">
        <f>E30-F30</f>
        <v>18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3</v>
      </c>
      <c r="F31" s="91">
        <v>2</v>
      </c>
      <c r="G31" s="91"/>
      <c r="H31" s="91">
        <v>2</v>
      </c>
      <c r="I31" s="91">
        <v>1</v>
      </c>
      <c r="J31" s="91">
        <v>1</v>
      </c>
      <c r="K31" s="91"/>
      <c r="L31" s="101">
        <f>E31-F31</f>
        <v>1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3</v>
      </c>
      <c r="F32" s="91">
        <v>2</v>
      </c>
      <c r="G32" s="91"/>
      <c r="H32" s="91">
        <v>1</v>
      </c>
      <c r="I32" s="91"/>
      <c r="J32" s="91">
        <v>2</v>
      </c>
      <c r="K32" s="91"/>
      <c r="L32" s="101">
        <f>E32-F32</f>
        <v>1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</v>
      </c>
      <c r="F35" s="91"/>
      <c r="G35" s="91"/>
      <c r="H35" s="91">
        <v>1</v>
      </c>
      <c r="I35" s="91">
        <v>1</v>
      </c>
      <c r="J35" s="91">
        <v>1</v>
      </c>
      <c r="K35" s="91"/>
      <c r="L35" s="101">
        <f>E35-F35</f>
        <v>2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43</v>
      </c>
      <c r="F36" s="91">
        <v>42</v>
      </c>
      <c r="G36" s="91"/>
      <c r="H36" s="91">
        <v>16</v>
      </c>
      <c r="I36" s="91">
        <v>13</v>
      </c>
      <c r="J36" s="91">
        <v>27</v>
      </c>
      <c r="K36" s="91">
        <v>1</v>
      </c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719</v>
      </c>
      <c r="F40" s="91">
        <v>480</v>
      </c>
      <c r="G40" s="91">
        <v>1</v>
      </c>
      <c r="H40" s="91">
        <v>400</v>
      </c>
      <c r="I40" s="91">
        <v>337</v>
      </c>
      <c r="J40" s="91">
        <v>319</v>
      </c>
      <c r="K40" s="91">
        <v>22</v>
      </c>
      <c r="L40" s="101">
        <f>E40-F40</f>
        <v>239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236</v>
      </c>
      <c r="F41" s="91">
        <v>198</v>
      </c>
      <c r="G41" s="91"/>
      <c r="H41" s="91">
        <v>162</v>
      </c>
      <c r="I41" s="91" t="s">
        <v>172</v>
      </c>
      <c r="J41" s="91">
        <v>74</v>
      </c>
      <c r="K41" s="91">
        <v>2</v>
      </c>
      <c r="L41" s="101">
        <f>E41-F41</f>
        <v>38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</v>
      </c>
      <c r="F42" s="91"/>
      <c r="G42" s="91"/>
      <c r="H42" s="91">
        <v>1</v>
      </c>
      <c r="I42" s="91" t="s">
        <v>172</v>
      </c>
      <c r="J42" s="91">
        <v>1</v>
      </c>
      <c r="K42" s="91">
        <v>1</v>
      </c>
      <c r="L42" s="101">
        <f>E42-F42</f>
        <v>2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5</v>
      </c>
      <c r="F43" s="91">
        <v>5</v>
      </c>
      <c r="G43" s="91"/>
      <c r="H43" s="91">
        <v>5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241</v>
      </c>
      <c r="F45" s="91">
        <f aca="true" t="shared" si="0" ref="F45:K45">F41+F43+F44</f>
        <v>203</v>
      </c>
      <c r="G45" s="91">
        <f t="shared" si="0"/>
        <v>0</v>
      </c>
      <c r="H45" s="91">
        <f t="shared" si="0"/>
        <v>167</v>
      </c>
      <c r="I45" s="91">
        <f>I43+I44</f>
        <v>2</v>
      </c>
      <c r="J45" s="91">
        <f t="shared" si="0"/>
        <v>74</v>
      </c>
      <c r="K45" s="91">
        <f t="shared" si="0"/>
        <v>2</v>
      </c>
      <c r="L45" s="101">
        <f>E45-F45</f>
        <v>38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1149</v>
      </c>
      <c r="F46" s="91">
        <f aca="true" t="shared" si="1" ref="F46:K46">F15+F24+F40+F45</f>
        <v>794</v>
      </c>
      <c r="G46" s="91">
        <f t="shared" si="1"/>
        <v>1</v>
      </c>
      <c r="H46" s="91">
        <f t="shared" si="1"/>
        <v>649</v>
      </c>
      <c r="I46" s="91">
        <f t="shared" si="1"/>
        <v>371</v>
      </c>
      <c r="J46" s="91">
        <f t="shared" si="1"/>
        <v>500</v>
      </c>
      <c r="K46" s="91">
        <f t="shared" si="1"/>
        <v>35</v>
      </c>
      <c r="L46" s="101">
        <f>E46-F46</f>
        <v>355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&amp;LD593AB84&amp;CФорма № 1-мзс, Підрозділ: Горохівський районний суд Волинської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3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71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2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6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16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9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28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/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21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46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2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4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1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1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59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15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15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17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13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5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&amp;LD593AB84&amp;CФорма № 1-мзс, Підрозділ: Горохівський районний суд Волинської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38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23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11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15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64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/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5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36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90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592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127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5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3919388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938275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27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4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34</v>
      </c>
      <c r="F55" s="96">
        <v>30</v>
      </c>
      <c r="G55" s="96">
        <v>3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10</v>
      </c>
      <c r="F56" s="96">
        <v>5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247</v>
      </c>
      <c r="F57" s="96">
        <v>138</v>
      </c>
      <c r="G57" s="96">
        <v>12</v>
      </c>
      <c r="H57" s="96">
        <v>3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162</v>
      </c>
      <c r="F58" s="96">
        <v>3</v>
      </c>
      <c r="G58" s="96">
        <v>2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312</v>
      </c>
      <c r="G62" s="114">
        <v>2056101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188</v>
      </c>
      <c r="G63" s="113">
        <v>1841132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124</v>
      </c>
      <c r="G64" s="113">
        <v>214969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79</v>
      </c>
      <c r="G65" s="112">
        <v>40208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&amp;LD593AB84&amp;CФорма № 1-мзс, Підрозділ: Горохівський районний суд Волинської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7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11.627906976744185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4.761904761904762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6.896551724137931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2.7027027027027026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81.73803526448363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649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1149</v>
      </c>
    </row>
    <row r="11" spans="1:4" ht="16.5" customHeight="1">
      <c r="A11" s="202" t="s">
        <v>63</v>
      </c>
      <c r="B11" s="204"/>
      <c r="C11" s="14">
        <v>9</v>
      </c>
      <c r="D11" s="94">
        <v>92</v>
      </c>
    </row>
    <row r="12" spans="1:4" ht="16.5" customHeight="1">
      <c r="A12" s="311" t="s">
        <v>106</v>
      </c>
      <c r="B12" s="311"/>
      <c r="C12" s="14">
        <v>10</v>
      </c>
      <c r="D12" s="94">
        <v>130</v>
      </c>
    </row>
    <row r="13" spans="1:4" ht="16.5" customHeight="1">
      <c r="A13" s="311" t="s">
        <v>31</v>
      </c>
      <c r="B13" s="311"/>
      <c r="C13" s="14">
        <v>11</v>
      </c>
      <c r="D13" s="94">
        <v>90</v>
      </c>
    </row>
    <row r="14" spans="1:4" ht="16.5" customHeight="1">
      <c r="A14" s="311" t="s">
        <v>107</v>
      </c>
      <c r="B14" s="311"/>
      <c r="C14" s="14">
        <v>12</v>
      </c>
      <c r="D14" s="94">
        <v>107</v>
      </c>
    </row>
    <row r="15" spans="1:4" ht="16.5" customHeight="1">
      <c r="A15" s="311" t="s">
        <v>111</v>
      </c>
      <c r="B15" s="311"/>
      <c r="C15" s="14">
        <v>13</v>
      </c>
      <c r="D15" s="94">
        <v>42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&amp;LD593AB84&amp;CФорма № 1-мзс, Підрозділ: Горохівський районний суд Волинської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2019-07-16T13:21:07Z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1-мзс_00155_2.2019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D593AB84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