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<sst xmlns="http://schemas.openxmlformats.org/spreadsheetml/2006/main" count="280" uniqueCount="212">
  <si>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</si>
  <si>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</si>
  <si>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</si>
  <si>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</si>
  <si>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</si>
  <si>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</si>
  <si>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</si>
  <si>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</si>
  <si>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</si>
  <si>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</si>
  <si>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</si>
  <si>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</si>
  <si>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</si>
  <si>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</si>
  <si>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</si>
  <si>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</si>
  <si>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</si>
  <si>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</si>
  <si>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</si>
  <si>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</si>
  <si>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</si>
  <si>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</si>
  <si>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</si>
  <si>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</si>
  <si>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</si>
  <si>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</si>
  <si>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</si>
  <si>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</si>
  <si>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</si>
  <si>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</si>
  <si>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</si>
  <si>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</si>
  <si>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</si>
  <si>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</si>
  <si>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</si>
  <si>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</si>
  <si>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</si>
  <si>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</si>
  <si>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</si>
  <si>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</si>
  <si>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</si>
  <si>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</si>
  <si>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</si>
  <si>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</si>
  <si>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</si>
  <si>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</si>
  <si>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</si>
  <si>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</si>
  <si>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</si>
  <si>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</si>
  <si>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</si>
  <si>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</si>
  <si>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</si>
  <si>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</si>
  <si>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</si>
  <si>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</si>
  <si>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</si>
  <si>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</si>
  <si>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</si>
  <si>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</si>
  <si>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</si>
  <si>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</si>
  <si>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</si>
  <si>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</si>
  <si>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</si>
  <si>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</si>
  <si>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</si>
  <si>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</si>
  <si>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</si>
  <si>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</si>
  <si>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</si>
  <si>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</si>
  <si>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</si>
  <si>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</si>
  <si>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</si>
  <si>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</si>
  <si>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</si>
  <si>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</si>
  <si>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</si>
  <si>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</si>
  <si>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</si>
  <si>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</si>
  <si>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</si>
  <si>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</si>
  <si>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</si>
  <si>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</si>
  <si>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</si>
  <si>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</si>
  <si>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</si>
  <si>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</si>
  <si>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</si>
  <si>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</si>
  <si>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</si>
  <si>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</si>
  <si>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</si>
  <si>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</si>
  <si>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</si>
  <si>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</si>
  <si>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</si>
  <si>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</si>
  <si>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</si>
  <si>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</si>
  <si>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</si>
  <si>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</si>
  <si>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</si>
  <si>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</si>
  <si>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</si>
  <si>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</si>
  <si>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</si>
  <si>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</si>
  <si>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</si>
  <si>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</si>
  <si>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</si>
  <si>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</si>
  <si>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</si>
  <si>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</si>
  <si>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</si>
  <si>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</si>
  <si>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</si>
  <si>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</si>
  <si>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</si>
  <si>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</si>
  <si>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</si>
  <si>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</si>
  <si>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</si>
  <si>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</si>
  <si>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</si>
  <si>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</si>
  <si>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</si>
  <si>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</si>
  <si>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</si>
  <si>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</si>
  <si>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</si>
  <si>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</si>
  <si>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</si>
  <si>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</si>
  <si>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</si>
  <si>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</si>
  <si>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</si>
  <si>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</si>
  <si>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</si>
  <si>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</si>
  <si>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</si>
  <si>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</si>
  <si>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</si>
  <si>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</si>
  <si>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</si>
  <si>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</si>
  <si>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</si>
  <si>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</si>
  <si>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</si>
  <si>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</si>
  <si>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</si>
  <si>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</si>
  <si>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</si>
  <si>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</si>
  <si>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</si>
  <si>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</si>
  <si>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</si>
  <si>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</si>
  <si>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</si>
  <si>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</si>
  <si>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</si>
  <si>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</si>
  <si>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</si>
  <si>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</si>
  <si>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</si>
  <si>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</si>
  <si>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</si>
  <si>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</si>
  <si>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</si>
  <si>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</si>
  <si>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</si>
  <si>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</si>
  <si>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</si>
  <si>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</si>
  <si>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</si>
  <si>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</si>
  <si>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</si>
  <si>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</si>
  <si>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</si>
  <si>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</si>
  <si>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</si>
  <si>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</si>
  <si>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</si>
  <si>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</si>
  <si>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</si>
  <si>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</si>
  <si>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</si>
  <si>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</si>
  <si>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</si>
  <si>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</si>
  <si>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</si>
  <si>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</si>
  <si>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</si>
  <si>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</si>
  <si>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</si>
  <si>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</si>
  <si>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</si>
  <si>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</si>
  <si>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</si>
  <si>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</si>
  <si>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Горохівський районний суд Волинської області</t>
  </si>
  <si>
    <t>45700.м. Горохів.вул. Шевченка 29</t>
  </si>
  <si>
    <t>Доручення судів України / іноземних судів</t>
  </si>
  <si>
    <t xml:space="preserve">Розглянуто справ судом присяжних </t>
  </si>
  <si>
    <t>Г.М. Адамчук</t>
  </si>
  <si>
    <t>Н.О. Макієнко</t>
  </si>
  <si>
    <t>(03379) 212 21</t>
  </si>
  <si>
    <t>(03379) 214 54</t>
  </si>
  <si>
    <t>inbox@gr.vl.court.gov.ua</t>
  </si>
  <si>
    <t>10 липня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</si>
</sst>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9C650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5" fillId="38" borderId="0" applyNumberFormat="0" applyBorder="0" applyAlignment="0" applyProtection="0"/>
    <xf numFmtId="0" fontId="66" fillId="0" borderId="11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4" applyNumberFormat="0" applyFill="0" applyAlignment="0" applyProtection="0"/>
    <xf numFmtId="0" fontId="70" fillId="39" borderId="15" applyNumberFormat="0" applyAlignment="0" applyProtection="0"/>
    <xf numFmtId="0" fontId="71" fillId="0" borderId="0" applyNumberFormat="0" applyFill="0" applyBorder="0" applyAlignment="0" applyProtection="0"/>
    <xf numFmtId="0" fontId="72" fillId="40" borderId="10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3" fillId="0" borderId="16" applyNumberFormat="0" applyFill="0" applyAlignment="0" applyProtection="0"/>
    <xf numFmtId="0" fontId="74" fillId="41" borderId="0" applyNumberFormat="0" applyBorder="0" applyAlignment="0" applyProtection="0"/>
    <xf numFmtId="0" fontId="0" fillId="42" borderId="17" applyNumberFormat="0" applyFont="0" applyAlignment="0" applyProtection="0"/>
    <xf numFmtId="0" fontId="75" fillId="40" borderId="18" applyNumberFormat="0" applyAlignment="0" applyProtection="0"/>
    <xf numFmtId="0" fontId="76" fillId="43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11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11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11" applyNumberFormat="1" applyFont="1" applyFill="1" applyBorder="1" applyAlignment="1" applyProtection="1">
      <alignment horizontal="left" vertical="center" wrapText="1"/>
      <protection/>
    </xf>
    <xf numFmtId="0" fontId="1" fillId="0" borderId="31" xfId="111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11" applyNumberFormat="1" applyFont="1" applyFill="1" applyBorder="1" applyAlignment="1" applyProtection="1">
      <alignment horizontal="left" vertical="center" wrapText="1"/>
      <protection/>
    </xf>
    <xf numFmtId="0" fontId="9" fillId="0" borderId="31" xfId="111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Percent" xfId="83"/>
    <cellStyle name="Hyperlink" xfId="84"/>
    <cellStyle name="Currency" xfId="85"/>
    <cellStyle name="Currency [0]" xfId="86"/>
    <cellStyle name="Добре" xfId="87"/>
    <cellStyle name="Заголовок 1" xfId="88"/>
    <cellStyle name="Заголовок 2" xfId="89"/>
    <cellStyle name="Заголовок 3" xfId="90"/>
    <cellStyle name="Заголовок 4" xfId="91"/>
    <cellStyle name="Зв'язана клітинка" xfId="92"/>
    <cellStyle name="Контрольна клітинка" xfId="93"/>
    <cellStyle name="Назва" xfId="94"/>
    <cellStyle name="Обчислення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ідсумок" xfId="101"/>
    <cellStyle name="Поганий" xfId="102"/>
    <cellStyle name="Примітка" xfId="103"/>
    <cellStyle name="Результат" xfId="104"/>
    <cellStyle name="Середній" xfId="105"/>
    <cellStyle name="Текст попередження" xfId="106"/>
    <cellStyle name="Текст пояснення" xfId="107"/>
    <cellStyle name="Финансовый [0] 2" xfId="108"/>
    <cellStyle name="Финансовый [0] 3" xfId="109"/>
    <cellStyle name="Comma" xfId="110"/>
    <cellStyle name="Comma [0]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&amp;L8B7FB308&amp;C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165</v>
      </c>
      <c r="F6" s="90">
        <v>84</v>
      </c>
      <c r="G6" s="90"/>
      <c r="H6" s="90">
        <v>46</v>
      </c>
      <c r="I6" s="90" t="s">
        <v>172</v>
      </c>
      <c r="J6" s="90">
        <v>119</v>
      </c>
      <c r="K6" s="91">
        <v>31</v>
      </c>
      <c r="L6" s="101">
        <f>E6-F6</f>
        <v>81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/>
      <c r="F7" s="90"/>
      <c r="G7" s="90"/>
      <c r="H7" s="90"/>
      <c r="I7" s="90"/>
      <c r="J7" s="90"/>
      <c r="K7" s="91"/>
      <c r="L7" s="101">
        <f>E7-F7</f>
        <v>0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34</v>
      </c>
      <c r="F9" s="90">
        <v>23</v>
      </c>
      <c r="G9" s="90"/>
      <c r="H9" s="90">
        <v>26</v>
      </c>
      <c r="I9" s="90">
        <v>19</v>
      </c>
      <c r="J9" s="90">
        <v>8</v>
      </c>
      <c r="K9" s="91"/>
      <c r="L9" s="101">
        <f>E9-F9</f>
        <v>11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2</v>
      </c>
      <c r="F10" s="90">
        <v>1</v>
      </c>
      <c r="G10" s="90"/>
      <c r="H10" s="90">
        <v>1</v>
      </c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</v>
      </c>
      <c r="F12" s="90">
        <v>1</v>
      </c>
      <c r="G12" s="90"/>
      <c r="H12" s="90">
        <v>1</v>
      </c>
      <c r="I12" s="90">
        <v>1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203</v>
      </c>
      <c r="F15" s="104">
        <f>SUM(F6:F14)</f>
        <v>110</v>
      </c>
      <c r="G15" s="104">
        <f>SUM(G6:G14)</f>
        <v>0</v>
      </c>
      <c r="H15" s="104">
        <f>SUM(H6:H14)</f>
        <v>75</v>
      </c>
      <c r="I15" s="104">
        <f>SUM(I6:I14)</f>
        <v>21</v>
      </c>
      <c r="J15" s="104">
        <f>SUM(J6:J14)</f>
        <v>128</v>
      </c>
      <c r="K15" s="104">
        <f>SUM(K6:K14)</f>
        <v>31</v>
      </c>
      <c r="L15" s="101">
        <f>E15-F15</f>
        <v>93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15</v>
      </c>
      <c r="F16" s="92">
        <v>13</v>
      </c>
      <c r="G16" s="92"/>
      <c r="H16" s="92">
        <v>15</v>
      </c>
      <c r="I16" s="92">
        <v>13</v>
      </c>
      <c r="J16" s="92"/>
      <c r="K16" s="91"/>
      <c r="L16" s="101">
        <f>E16-F16</f>
        <v>2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33</v>
      </c>
      <c r="F17" s="92">
        <v>13</v>
      </c>
      <c r="G17" s="92"/>
      <c r="H17" s="92">
        <v>20</v>
      </c>
      <c r="I17" s="92">
        <v>13</v>
      </c>
      <c r="J17" s="92">
        <v>13</v>
      </c>
      <c r="K17" s="91">
        <v>2</v>
      </c>
      <c r="L17" s="101">
        <f>E17-F17</f>
        <v>20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2</v>
      </c>
      <c r="F19" s="91">
        <v>1</v>
      </c>
      <c r="G19" s="91"/>
      <c r="H19" s="91">
        <v>2</v>
      </c>
      <c r="I19" s="91">
        <v>2</v>
      </c>
      <c r="J19" s="91"/>
      <c r="K19" s="91"/>
      <c r="L19" s="101">
        <f>E19-F19</f>
        <v>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37</v>
      </c>
      <c r="F24" s="91">
        <v>16</v>
      </c>
      <c r="G24" s="91"/>
      <c r="H24" s="91">
        <v>24</v>
      </c>
      <c r="I24" s="91">
        <v>15</v>
      </c>
      <c r="J24" s="91">
        <v>13</v>
      </c>
      <c r="K24" s="91">
        <v>2</v>
      </c>
      <c r="L24" s="101">
        <f>E24-F24</f>
        <v>21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11</v>
      </c>
      <c r="F25" s="91">
        <v>9</v>
      </c>
      <c r="G25" s="91"/>
      <c r="H25" s="91">
        <v>11</v>
      </c>
      <c r="I25" s="91">
        <v>11</v>
      </c>
      <c r="J25" s="91"/>
      <c r="K25" s="91"/>
      <c r="L25" s="101">
        <f>E25-F25</f>
        <v>2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1</v>
      </c>
      <c r="F26" s="91">
        <v>1</v>
      </c>
      <c r="G26" s="91"/>
      <c r="H26" s="91">
        <v>1</v>
      </c>
      <c r="I26" s="91">
        <v>1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347</v>
      </c>
      <c r="F27" s="91">
        <v>321</v>
      </c>
      <c r="G27" s="91"/>
      <c r="H27" s="91">
        <v>326</v>
      </c>
      <c r="I27" s="91">
        <v>311</v>
      </c>
      <c r="J27" s="91">
        <v>21</v>
      </c>
      <c r="K27" s="91"/>
      <c r="L27" s="101">
        <f>E27-F27</f>
        <v>26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596</v>
      </c>
      <c r="F28" s="91">
        <v>315</v>
      </c>
      <c r="G28" s="91">
        <v>4</v>
      </c>
      <c r="H28" s="91">
        <v>368</v>
      </c>
      <c r="I28" s="91">
        <v>306</v>
      </c>
      <c r="J28" s="91">
        <v>228</v>
      </c>
      <c r="K28" s="91">
        <v>23</v>
      </c>
      <c r="L28" s="101">
        <f>E28-F28</f>
        <v>281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42</v>
      </c>
      <c r="F29" s="91">
        <v>39</v>
      </c>
      <c r="G29" s="91"/>
      <c r="H29" s="91">
        <v>41</v>
      </c>
      <c r="I29" s="91">
        <v>34</v>
      </c>
      <c r="J29" s="91">
        <v>1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60</v>
      </c>
      <c r="F30" s="91">
        <v>34</v>
      </c>
      <c r="G30" s="91"/>
      <c r="H30" s="91">
        <v>52</v>
      </c>
      <c r="I30" s="91">
        <v>52</v>
      </c>
      <c r="J30" s="91">
        <v>8</v>
      </c>
      <c r="K30" s="91"/>
      <c r="L30" s="101">
        <f>E30-F30</f>
        <v>26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7</v>
      </c>
      <c r="F31" s="91">
        <v>6</v>
      </c>
      <c r="G31" s="91"/>
      <c r="H31" s="91">
        <v>7</v>
      </c>
      <c r="I31" s="91">
        <v>4</v>
      </c>
      <c r="J31" s="91"/>
      <c r="K31" s="91"/>
      <c r="L31" s="101">
        <f>E31-F31</f>
        <v>1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/>
      <c r="G32" s="91"/>
      <c r="H32" s="91">
        <v>2</v>
      </c>
      <c r="I32" s="91"/>
      <c r="J32" s="91"/>
      <c r="K32" s="91"/>
      <c r="L32" s="101">
        <f>E32-F32</f>
        <v>2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5</v>
      </c>
      <c r="F35" s="91">
        <v>3</v>
      </c>
      <c r="G35" s="91"/>
      <c r="H35" s="91">
        <v>2</v>
      </c>
      <c r="I35" s="91"/>
      <c r="J35" s="91">
        <v>3</v>
      </c>
      <c r="K35" s="91"/>
      <c r="L35" s="101">
        <f>E35-F35</f>
        <v>2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48</v>
      </c>
      <c r="F36" s="91">
        <v>35</v>
      </c>
      <c r="G36" s="91"/>
      <c r="H36" s="91">
        <v>38</v>
      </c>
      <c r="I36" s="91">
        <v>28</v>
      </c>
      <c r="J36" s="91">
        <v>10</v>
      </c>
      <c r="K36" s="91">
        <v>1</v>
      </c>
      <c r="L36" s="101">
        <f>E36-F36</f>
        <v>13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775</v>
      </c>
      <c r="F40" s="91">
        <v>442</v>
      </c>
      <c r="G40" s="91">
        <v>4</v>
      </c>
      <c r="H40" s="91">
        <v>504</v>
      </c>
      <c r="I40" s="91">
        <v>402</v>
      </c>
      <c r="J40" s="91">
        <v>271</v>
      </c>
      <c r="K40" s="91">
        <v>24</v>
      </c>
      <c r="L40" s="101">
        <f>E40-F40</f>
        <v>333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301</v>
      </c>
      <c r="F41" s="91">
        <v>281</v>
      </c>
      <c r="G41" s="91"/>
      <c r="H41" s="91">
        <v>225</v>
      </c>
      <c r="I41" s="91" t="s">
        <v>172</v>
      </c>
      <c r="J41" s="91">
        <v>76</v>
      </c>
      <c r="K41" s="91"/>
      <c r="L41" s="101">
        <f>E41-F41</f>
        <v>20</v>
      </c>
    </row>
    <row r="42" spans="1:12" ht="16.5" customHeight="1">
      <c r="A42" s="170"/>
      <c r="B42" s="168" t="s">
        <v>48</v>
      </c>
      <c r="C42" s="169"/>
      <c r="D42" s="43">
        <v>37</v>
      </c>
      <c r="E42" s="91"/>
      <c r="F42" s="91"/>
      <c r="G42" s="91"/>
      <c r="H42" s="91"/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13</v>
      </c>
      <c r="F43" s="91">
        <v>7</v>
      </c>
      <c r="G43" s="91"/>
      <c r="H43" s="91">
        <v>13</v>
      </c>
      <c r="I43" s="91">
        <v>8</v>
      </c>
      <c r="J43" s="91"/>
      <c r="K43" s="91"/>
      <c r="L43" s="101">
        <f>E43-F43</f>
        <v>6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314</v>
      </c>
      <c r="F45" s="91">
        <f aca="true" t="shared" si="0" ref="F45:K45">F41+F43+F44</f>
        <v>288</v>
      </c>
      <c r="G45" s="91">
        <f t="shared" si="0"/>
        <v>0</v>
      </c>
      <c r="H45" s="91">
        <f t="shared" si="0"/>
        <v>238</v>
      </c>
      <c r="I45" s="91">
        <f>I43+I44</f>
        <v>8</v>
      </c>
      <c r="J45" s="91">
        <f t="shared" si="0"/>
        <v>76</v>
      </c>
      <c r="K45" s="91">
        <f t="shared" si="0"/>
        <v>0</v>
      </c>
      <c r="L45" s="101">
        <f>E45-F45</f>
        <v>26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1329</v>
      </c>
      <c r="F46" s="91">
        <f aca="true" t="shared" si="1" ref="F46:K46">F15+F24+F40+F45</f>
        <v>856</v>
      </c>
      <c r="G46" s="91">
        <f t="shared" si="1"/>
        <v>4</v>
      </c>
      <c r="H46" s="91">
        <f t="shared" si="1"/>
        <v>841</v>
      </c>
      <c r="I46" s="91">
        <f t="shared" si="1"/>
        <v>446</v>
      </c>
      <c r="J46" s="91">
        <f t="shared" si="1"/>
        <v>488</v>
      </c>
      <c r="K46" s="91">
        <f t="shared" si="1"/>
        <v>57</v>
      </c>
      <c r="L46" s="101">
        <f>E46-F46</f>
        <v>473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&amp;L8B7FB308&amp;CФорма № 1-мзс, Підрозділ: Горохівський районний суд Волинської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3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116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13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24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26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5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27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/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14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71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10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5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9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1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5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>
        <v>2</v>
      </c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167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12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12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34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12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12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&amp;L8B7FB308&amp;CФорма № 1-мзс, Підрозділ: Горохівський районний суд Волинської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46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23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8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23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47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2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37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3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139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562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213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4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5308891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2000067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21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8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35</v>
      </c>
      <c r="F55" s="96">
        <v>37</v>
      </c>
      <c r="G55" s="96">
        <v>2</v>
      </c>
      <c r="H55" s="96">
        <v>1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7</v>
      </c>
      <c r="F56" s="96">
        <v>15</v>
      </c>
      <c r="G56" s="96">
        <v>2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246</v>
      </c>
      <c r="F57" s="96">
        <v>242</v>
      </c>
      <c r="G57" s="96">
        <v>15</v>
      </c>
      <c r="H57" s="96">
        <v>1</v>
      </c>
      <c r="I57" s="96"/>
    </row>
    <row r="58" spans="1:9" ht="13.5" customHeight="1">
      <c r="A58" s="203" t="s">
        <v>111</v>
      </c>
      <c r="B58" s="203"/>
      <c r="C58" s="203"/>
      <c r="D58" s="203"/>
      <c r="E58" s="96">
        <v>233</v>
      </c>
      <c r="F58" s="96">
        <v>4</v>
      </c>
      <c r="G58" s="96"/>
      <c r="H58" s="96">
        <v>1</v>
      </c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362</v>
      </c>
      <c r="G62" s="118">
        <v>2658007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135</v>
      </c>
      <c r="G63" s="119">
        <v>2201350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227</v>
      </c>
      <c r="G64" s="119">
        <v>456657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110</v>
      </c>
      <c r="G65" s="120">
        <v>51086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&amp;L8B7FB308&amp;CФорма № 1-мзс, Підрозділ: Горохівський районний суд Волинської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11.680327868852459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24.21875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15.384615384615385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8.85608856088561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98.24766355140187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841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1329</v>
      </c>
    </row>
    <row r="11" spans="1:4" ht="16.5" customHeight="1">
      <c r="A11" s="226" t="s">
        <v>63</v>
      </c>
      <c r="B11" s="228"/>
      <c r="C11" s="14">
        <v>9</v>
      </c>
      <c r="D11" s="94">
        <v>97</v>
      </c>
    </row>
    <row r="12" spans="1:4" ht="16.5" customHeight="1">
      <c r="A12" s="318" t="s">
        <v>106</v>
      </c>
      <c r="B12" s="318"/>
      <c r="C12" s="14">
        <v>10</v>
      </c>
      <c r="D12" s="94">
        <v>136</v>
      </c>
    </row>
    <row r="13" spans="1:4" ht="16.5" customHeight="1">
      <c r="A13" s="318" t="s">
        <v>31</v>
      </c>
      <c r="B13" s="318"/>
      <c r="C13" s="14">
        <v>11</v>
      </c>
      <c r="D13" s="94">
        <v>173</v>
      </c>
    </row>
    <row r="14" spans="1:4" ht="16.5" customHeight="1">
      <c r="A14" s="318" t="s">
        <v>107</v>
      </c>
      <c r="B14" s="318"/>
      <c r="C14" s="14">
        <v>12</v>
      </c>
      <c r="D14" s="94">
        <v>116</v>
      </c>
    </row>
    <row r="15" spans="1:4" ht="16.5" customHeight="1">
      <c r="A15" s="318" t="s">
        <v>111</v>
      </c>
      <c r="B15" s="318"/>
      <c r="C15" s="14">
        <v>13</v>
      </c>
      <c r="D15" s="94">
        <v>37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209</v>
      </c>
      <c r="D24" s="307"/>
    </row>
    <row r="25" spans="1:4" ht="12.75">
      <c r="A25" s="68" t="s">
        <v>104</v>
      </c>
      <c r="B25" s="89"/>
      <c r="C25" s="307" t="s">
        <v>210</v>
      </c>
      <c r="D25" s="307"/>
    </row>
    <row r="26" ht="15.75" customHeight="1"/>
    <row r="27" spans="3:4" ht="12.75" customHeight="1">
      <c r="C27" s="317" t="s">
        <v>211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&amp;L8B7FB308&amp;CФорма № 1-мзс, Підрозділ: Горохівський районний суд Волинської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2018-03-28T07:45:37Z</cp:lastPrinted>
  <dcterms:created xsi:type="dcterms:W3CDTF">2004-04-20T14:33:35Z</dcterms:created>
  <dcterms:modified xsi:type="dcterms:W3CDTF">2020-07-17T09:34:48Z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1-мзс_00155_2.2020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8B7FB308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3.24.0.1578</vt:lpwstr>
  </property>
</Properties>
</file>