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<sst xmlns="http://schemas.openxmlformats.org/spreadsheetml/2006/main" count="316" uniqueCount="254">
  <si>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</si>
  <si>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</si>
  <si>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</si>
  <si>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</si>
  <si>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</si>
  <si>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</si>
  <si>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</si>
  <si>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</si>
  <si>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</si>
  <si>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</si>
  <si>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</si>
  <si>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</si>
  <si>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</si>
  <si>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</si>
  <si>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</si>
  <si>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</si>
  <si>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</si>
  <si>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</si>
  <si>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</si>
  <si>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</si>
  <si>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</si>
  <si>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</si>
  <si>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</si>
  <si>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</si>
  <si>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</si>
  <si>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</si>
  <si>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</si>
  <si>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</si>
  <si>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</si>
  <si>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</si>
  <si>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</si>
  <si>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</si>
  <si>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</si>
  <si>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</si>
  <si>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</si>
  <si>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</si>
  <si>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</si>
  <si>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</si>
  <si>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</si>
  <si>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</si>
  <si>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</si>
  <si>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</si>
  <si>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</si>
  <si>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</si>
  <si>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</si>
  <si>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</si>
  <si>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</si>
  <si>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</si>
  <si>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</si>
  <si>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</si>
  <si>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</si>
  <si>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</si>
  <si>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</si>
  <si>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</si>
  <si>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</si>
  <si>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</si>
  <si>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</si>
  <si>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</si>
  <si>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</si>
  <si>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</si>
  <si>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</si>
  <si>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</si>
  <si>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</si>
  <si>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</si>
  <si>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</si>
  <si>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</si>
  <si>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</si>
  <si>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</si>
  <si>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</si>
  <si>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</si>
  <si>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</si>
  <si>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</si>
  <si>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</si>
  <si>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</si>
  <si>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</si>
  <si>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</si>
  <si>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</si>
  <si>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</si>
  <si>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</si>
  <si>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</si>
  <si>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</si>
  <si>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</si>
  <si>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</si>
  <si>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</si>
  <si>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</si>
  <si>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</si>
  <si>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</si>
  <si>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</si>
  <si>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</si>
  <si>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</si>
  <si>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</si>
  <si>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</si>
  <si>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</si>
  <si>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</si>
  <si>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</si>
  <si>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</si>
  <si>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</si>
  <si>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</si>
  <si>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</si>
  <si>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</si>
  <si>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</si>
  <si>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</si>
  <si>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</si>
  <si>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</si>
  <si>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</si>
  <si>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</si>
  <si>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</si>
  <si>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</si>
  <si>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</si>
  <si>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</si>
  <si>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</si>
  <si>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</si>
  <si>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</si>
  <si>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</si>
  <si>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</si>
  <si>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</si>
  <si>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</si>
  <si>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</si>
  <si>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</si>
  <si>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</si>
  <si>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</si>
  <si>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</si>
  <si>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</si>
  <si>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</si>
  <si>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</si>
  <si>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</si>
  <si>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</si>
  <si>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</si>
  <si>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</si>
  <si>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</si>
  <si>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</si>
  <si>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</si>
  <si>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</si>
  <si>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</si>
  <si>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</si>
  <si>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</si>
  <si>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</si>
  <si>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</si>
  <si>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</si>
  <si>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</si>
  <si>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</si>
  <si>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</si>
  <si>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</si>
  <si>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</si>
  <si>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</si>
  <si>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</si>
  <si>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</si>
  <si>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</si>
  <si>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</si>
  <si>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</si>
  <si>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</si>
  <si>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</si>
  <si>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</si>
  <si>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</si>
  <si>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</si>
  <si>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</si>
  <si>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</si>
  <si>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</si>
  <si>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</si>
  <si>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</si>
  <si>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</si>
  <si>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</si>
  <si>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</si>
  <si>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</si>
  <si>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</si>
  <si>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</si>
  <si>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</si>
  <si>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</si>
  <si>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</si>
  <si>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</si>
  <si>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</si>
  <si>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</si>
  <si>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</si>
  <si>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</si>
  <si>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</si>
  <si>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</si>
  <si>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</si>
  <si>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</si>
  <si>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</si>
  <si>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</si>
  <si>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</si>
  <si>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</si>
  <si>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</si>
  <si>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</si>
  <si>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</si>
  <si>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</si>
  <si>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</si>
  <si>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</si>
  <si>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</si>
  <si>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</si>
  <si>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</si>
  <si>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</si>
  <si>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</si>
  <si>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</si>
  <si>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</si>
  <si>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</si>
  <si>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</si>
  <si>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</si>
  <si>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</si>
  <si>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</si>
  <si>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</si>
  <si>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</si>
  <si>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</si>
  <si>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</si>
  <si>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</si>
  <si>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</si>
  <si>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</si>
  <si>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</si>
  <si>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</si>
  <si>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</si>
  <si>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</si>
  <si>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</si>
  <si>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</si>
  <si>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</si>
  <si>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</si>
  <si>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</si>
  <si>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</si>
  <si>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</si>
  <si>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</si>
  <si>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</si>
  <si>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</si>
  <si>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</si>
  <si>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</si>
  <si>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</si>
  <si>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</si>
  <si>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</si>
  <si>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</si>
  <si>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</si>
  <si>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</si>
  <si>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</si>
  <si>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</si>
  <si>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</si>
  <si>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</si>
  <si>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</si>
  <si>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</si>
  <si>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</si>
  <si>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</si>
  <si>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</si>
  <si>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</si>
  <si>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</si>
  <si>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</si>
  <si>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</si>
  <si>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</si>
  <si>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</si>
  <si>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Г.М. Адамчук</t>
  </si>
  <si>
    <t>І.М. Семенченко</t>
  </si>
  <si>
    <t>214 54</t>
  </si>
  <si>
    <t>inbox@gr.vl.court.gov.ua</t>
  </si>
  <si>
    <t>3 липня 2017 року</t>
  </si>
  <si>
    <t>перше півріччя 2017 року</t>
  </si>
  <si>
    <t>Горохівський районний суд Волинської області</t>
  </si>
  <si>
    <t xml:space="preserve">Місцезнаходження: </t>
  </si>
  <si>
    <t>45700. Волинська область.м. Горохів</t>
  </si>
  <si>
    <t>вул. Шевченка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</si>
</sst>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40" borderId="0" applyNumberFormat="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0" fillId="0" borderId="0">
      <alignment/>
      <protection/>
    </xf>
    <xf numFmtId="0" fontId="77" fillId="0" borderId="14" applyNumberFormat="0" applyFill="0" applyAlignment="0" applyProtection="0"/>
    <xf numFmtId="0" fontId="78" fillId="41" borderId="15" applyNumberFormat="0" applyAlignment="0" applyProtection="0"/>
    <xf numFmtId="0" fontId="79" fillId="0" borderId="0" applyNumberFormat="0" applyFill="0" applyBorder="0" applyAlignment="0" applyProtection="0"/>
    <xf numFmtId="0" fontId="80"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1" fillId="0" borderId="16" applyNumberFormat="0" applyFill="0" applyAlignment="0" applyProtection="0"/>
    <xf numFmtId="0" fontId="82" fillId="43" borderId="0" applyNumberFormat="0" applyBorder="0" applyAlignment="0" applyProtection="0"/>
    <xf numFmtId="0" fontId="0" fillId="44" borderId="17" applyNumberFormat="0" applyFont="0" applyAlignment="0" applyProtection="0"/>
    <xf numFmtId="0" fontId="83" fillId="42" borderId="18" applyNumberFormat="0" applyAlignment="0" applyProtection="0"/>
    <xf numFmtId="0" fontId="84" fillId="45" borderId="0" applyNumberFormat="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64</v>
      </c>
      <c r="F10" s="157">
        <v>56</v>
      </c>
      <c r="G10" s="157">
        <v>64</v>
      </c>
      <c r="H10" s="157">
        <v>5</v>
      </c>
      <c r="I10" s="157">
        <v>1</v>
      </c>
      <c r="J10" s="157"/>
      <c r="K10" s="157">
        <v>58</v>
      </c>
      <c r="L10" s="157"/>
      <c r="M10" s="168"/>
      <c r="N10" s="163"/>
      <c r="O10" s="111">
        <f>E10-F10</f>
        <v>8</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c r="H15" s="157"/>
      <c r="I15" s="157"/>
      <c r="J15" s="157"/>
      <c r="K15" s="157"/>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c r="H21" s="157"/>
      <c r="I21" s="157"/>
      <c r="J21" s="157"/>
      <c r="K21" s="157"/>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65</v>
      </c>
      <c r="F23" s="157">
        <f>F10+F12+F15+F22</f>
        <v>57</v>
      </c>
      <c r="G23" s="157">
        <f>G10+G12+G15+G22</f>
        <v>64</v>
      </c>
      <c r="H23" s="157">
        <f>H10+H15</f>
        <v>5</v>
      </c>
      <c r="I23" s="157">
        <f>I10+I15</f>
        <v>1</v>
      </c>
      <c r="J23" s="157">
        <f>J10+J12+J15</f>
        <v>0</v>
      </c>
      <c r="K23" s="157">
        <f>K10+K12+K15</f>
        <v>58</v>
      </c>
      <c r="L23" s="157">
        <f>L10+L12+L15+L22</f>
        <v>0</v>
      </c>
      <c r="M23" s="157">
        <f>M10+M12+M15+M22</f>
        <v>1</v>
      </c>
      <c r="N23" s="157">
        <f>N10</f>
        <v>0</v>
      </c>
      <c r="O23" s="111">
        <f t="shared" si="0"/>
        <v>8</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85</v>
      </c>
      <c r="G31" s="167">
        <v>58</v>
      </c>
      <c r="H31" s="167">
        <v>62</v>
      </c>
      <c r="I31" s="167">
        <v>48</v>
      </c>
      <c r="J31" s="167">
        <v>45</v>
      </c>
      <c r="K31" s="167"/>
      <c r="L31" s="167">
        <v>13</v>
      </c>
      <c r="M31" s="167"/>
      <c r="N31" s="167">
        <v>23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&amp;L181AD3AB&amp;CФорма № 2-А, Підрозділ: Горохівський районний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c r="G9" s="163"/>
      <c r="H9" s="163">
        <v>1</v>
      </c>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8</v>
      </c>
      <c r="E12" s="163">
        <v>1</v>
      </c>
      <c r="F12" s="163">
        <v>1</v>
      </c>
      <c r="G12" s="163">
        <v>1</v>
      </c>
      <c r="H12" s="163"/>
      <c r="I12" s="163"/>
      <c r="J12" s="163"/>
      <c r="K12" s="162">
        <v>7</v>
      </c>
      <c r="L12" s="163">
        <v>1</v>
      </c>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8</v>
      </c>
      <c r="E24" s="163">
        <v>1</v>
      </c>
      <c r="F24" s="163">
        <v>1</v>
      </c>
      <c r="G24" s="163">
        <v>1</v>
      </c>
      <c r="H24" s="163"/>
      <c r="I24" s="163"/>
      <c r="J24" s="163"/>
      <c r="K24" s="162">
        <v>7</v>
      </c>
      <c r="L24" s="163">
        <v>1</v>
      </c>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8</v>
      </c>
      <c r="E25" s="163">
        <v>1</v>
      </c>
      <c r="F25" s="163">
        <v>1</v>
      </c>
      <c r="G25" s="163">
        <v>1</v>
      </c>
      <c r="H25" s="163"/>
      <c r="I25" s="163"/>
      <c r="J25" s="163"/>
      <c r="K25" s="162">
        <v>7</v>
      </c>
      <c r="L25" s="163">
        <v>1</v>
      </c>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c r="F30" s="163"/>
      <c r="G30" s="163"/>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c r="F34" s="163"/>
      <c r="G34" s="163"/>
      <c r="H34" s="163"/>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27</v>
      </c>
      <c r="D88" s="163">
        <v>44</v>
      </c>
      <c r="E88" s="163">
        <v>60</v>
      </c>
      <c r="F88" s="163">
        <v>47</v>
      </c>
      <c r="G88" s="163">
        <v>44</v>
      </c>
      <c r="H88" s="163"/>
      <c r="I88" s="163"/>
      <c r="J88" s="163">
        <v>13</v>
      </c>
      <c r="K88" s="162">
        <v>11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14</v>
      </c>
      <c r="D90" s="163">
        <v>25</v>
      </c>
      <c r="E90" s="163">
        <v>29</v>
      </c>
      <c r="F90" s="163">
        <v>20</v>
      </c>
      <c r="G90" s="163">
        <v>20</v>
      </c>
      <c r="H90" s="163"/>
      <c r="I90" s="163"/>
      <c r="J90" s="163">
        <v>9</v>
      </c>
      <c r="K90" s="162">
        <v>10</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14</v>
      </c>
      <c r="D94" s="163">
        <v>25</v>
      </c>
      <c r="E94" s="163">
        <v>29</v>
      </c>
      <c r="F94" s="163">
        <v>20</v>
      </c>
      <c r="G94" s="163">
        <v>20</v>
      </c>
      <c r="H94" s="163"/>
      <c r="I94" s="163"/>
      <c r="J94" s="163">
        <v>9</v>
      </c>
      <c r="K94" s="162">
        <v>10</v>
      </c>
      <c r="L94" s="163"/>
      <c r="M94" s="163"/>
      <c r="N94" s="164"/>
      <c r="O94" s="163"/>
      <c r="P94" s="60"/>
    </row>
    <row r="95" spans="1:16" s="4" customFormat="1" ht="25.5" customHeight="1">
      <c r="A95" s="44">
        <v>88</v>
      </c>
      <c r="B95" s="114" t="s">
        <v>68</v>
      </c>
      <c r="C95" s="164">
        <v>13</v>
      </c>
      <c r="D95" s="163">
        <v>19</v>
      </c>
      <c r="E95" s="163">
        <v>31</v>
      </c>
      <c r="F95" s="163">
        <v>27</v>
      </c>
      <c r="G95" s="163">
        <v>24</v>
      </c>
      <c r="H95" s="163"/>
      <c r="I95" s="163"/>
      <c r="J95" s="163">
        <v>4</v>
      </c>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3</v>
      </c>
      <c r="E97" s="163">
        <v>2</v>
      </c>
      <c r="F97" s="163">
        <v>1</v>
      </c>
      <c r="G97" s="163"/>
      <c r="H97" s="163"/>
      <c r="I97" s="163"/>
      <c r="J97" s="163">
        <v>1</v>
      </c>
      <c r="K97" s="162">
        <v>1</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4</v>
      </c>
      <c r="E103" s="163"/>
      <c r="F103" s="163"/>
      <c r="G103" s="163"/>
      <c r="H103" s="163"/>
      <c r="I103" s="163"/>
      <c r="J103" s="163"/>
      <c r="K103" s="162">
        <v>4</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4</v>
      </c>
      <c r="E108" s="163"/>
      <c r="F108" s="163"/>
      <c r="G108" s="163"/>
      <c r="H108" s="163"/>
      <c r="I108" s="163"/>
      <c r="J108" s="163"/>
      <c r="K108" s="162">
        <v>4</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27</v>
      </c>
      <c r="D114" s="164">
        <f aca="true" t="shared" si="0" ref="D114:O114">SUM(D8,D9,D12,D29,D30,D43,D49,D52,D79,D88,D103,D109,D113)</f>
        <v>58</v>
      </c>
      <c r="E114" s="164">
        <f t="shared" si="0"/>
        <v>62</v>
      </c>
      <c r="F114" s="164">
        <f t="shared" si="0"/>
        <v>48</v>
      </c>
      <c r="G114" s="164">
        <f t="shared" si="0"/>
        <v>45</v>
      </c>
      <c r="H114" s="164">
        <f t="shared" si="0"/>
        <v>1</v>
      </c>
      <c r="I114" s="164">
        <f t="shared" si="0"/>
        <v>0</v>
      </c>
      <c r="J114" s="164">
        <f t="shared" si="0"/>
        <v>13</v>
      </c>
      <c r="K114" s="164">
        <f t="shared" si="0"/>
        <v>23</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&amp;L181AD3AB&amp;CФорма № 2-А, Підрозділ: Горохівський районний суд Волинської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&amp;L181AD3AB&amp;CФорма № 2-А, Підрозділ: Горохівський районний суд Волинської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15</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3</v>
      </c>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22</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&amp;L181AD3AB&amp;CФорма № 2-А, Підрозділ: Горохівський районний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29</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&amp;L181AD3AB&amp;C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2017-08-03T13:46:27Z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2-А_00155_2.2017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181AD3AB</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