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<sst xmlns="http://schemas.openxmlformats.org/spreadsheetml/2006/main" count="269" uniqueCount="201">
  <si>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</si>
  <si>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</si>
  <si>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</si>
  <si>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</si>
  <si>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</si>
  <si>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</si>
  <si>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</si>
  <si>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</si>
  <si>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</si>
  <si>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</si>
  <si>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</si>
  <si>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</si>
  <si>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</si>
  <si>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</si>
  <si>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</si>
  <si>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</si>
  <si>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</si>
  <si>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</si>
  <si>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</si>
  <si>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</si>
  <si>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</si>
  <si>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</si>
  <si>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</si>
  <si>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</si>
  <si>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</si>
  <si>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</si>
  <si>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</si>
  <si>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</si>
  <si>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</si>
  <si>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</si>
  <si>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</si>
  <si>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</si>
  <si>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</si>
  <si>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</si>
  <si>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</si>
  <si>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</si>
  <si>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</si>
  <si>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</si>
  <si>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</si>
  <si>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</si>
  <si>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</si>
  <si>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</si>
  <si>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</si>
  <si>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</si>
  <si>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</si>
  <si>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</si>
  <si>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</si>
  <si>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</si>
  <si>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</si>
  <si>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</si>
  <si>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</si>
  <si>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</si>
  <si>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</si>
  <si>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</si>
  <si>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</si>
  <si>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</si>
  <si>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</si>
  <si>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</si>
  <si>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</si>
  <si>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</si>
  <si>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</si>
  <si>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</si>
  <si>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</si>
  <si>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</si>
  <si>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</si>
  <si>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</si>
  <si>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</si>
  <si>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</si>
  <si>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</si>
  <si>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</si>
  <si>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</si>
  <si>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</si>
  <si>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</si>
  <si>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</si>
  <si>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</si>
  <si>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</si>
  <si>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</si>
  <si>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</si>
  <si>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</si>
  <si>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</si>
  <si>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</si>
  <si>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</si>
  <si>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</si>
  <si>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</si>
  <si>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</si>
  <si>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</si>
  <si>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</si>
  <si>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</si>
  <si>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</si>
  <si>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</si>
  <si>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</si>
  <si>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</si>
  <si>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</si>
  <si>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</si>
  <si>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</si>
  <si>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</si>
  <si>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</si>
  <si>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</si>
  <si>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</si>
  <si>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</si>
  <si>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</si>
  <si>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</si>
  <si>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</si>
  <si>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</si>
  <si>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</si>
  <si>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</si>
  <si>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</si>
  <si>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</si>
  <si>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</si>
  <si>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</si>
  <si>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</si>
  <si>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</si>
  <si>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</si>
  <si>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</si>
  <si>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</si>
  <si>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</si>
  <si>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</si>
  <si>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</si>
  <si>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</si>
  <si>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</si>
  <si>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</si>
  <si>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</si>
  <si>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</si>
  <si>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</si>
  <si>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</si>
  <si>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</si>
  <si>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</si>
  <si>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</si>
  <si>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</si>
  <si>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</si>
  <si>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</si>
  <si>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</si>
  <si>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</si>
  <si>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</si>
  <si>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</si>
  <si>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</si>
  <si>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</si>
  <si>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</si>
  <si>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</si>
  <si>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</si>
  <si>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</si>
  <si>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</si>
  <si>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</si>
  <si>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</si>
  <si>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</si>
  <si>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</si>
  <si>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</si>
  <si>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</si>
  <si>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</si>
  <si>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</si>
  <si>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</si>
  <si>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</si>
  <si>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</si>
  <si>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</si>
  <si>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</si>
  <si>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</si>
  <si>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</si>
  <si>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</si>
  <si>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</si>
  <si>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</si>
  <si>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</si>
  <si>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</si>
  <si>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</si>
  <si>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</si>
  <si>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</si>
  <si>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</si>
  <si>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</si>
  <si>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</si>
  <si>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</si>
  <si>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</si>
  <si>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</si>
  <si>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</si>
  <si>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</si>
  <si>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</si>
  <si>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</si>
  <si>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</si>
  <si>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</si>
  <si>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</si>
  <si>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</si>
  <si>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</si>
  <si>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</si>
  <si>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</si>
  <si>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</si>
  <si>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</si>
  <si>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</si>
  <si>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</si>
  <si>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</si>
  <si>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</si>
  <si>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</si>
  <si>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</si>
  <si>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</si>
  <si>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Горохівський районний суд Волинської області</t>
  </si>
  <si>
    <t>45700.м. Горохів.вул. Шевченка 29</t>
  </si>
  <si>
    <t>Доручення судів України / іноземних судів</t>
  </si>
  <si>
    <t xml:space="preserve">Розглянуто справ судом присяжних </t>
  </si>
  <si>
    <t>Г.М. Адамчук</t>
  </si>
  <si>
    <t>Н.О. Макієнко</t>
  </si>
  <si>
    <t>(03379) 212 21</t>
  </si>
  <si>
    <t>(03379) 214 54</t>
  </si>
  <si>
    <t>inbox@gr.vl.court.gov.ua</t>
  </si>
  <si>
    <t>10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</si>
</sst>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&amp;L364C6C2D&amp;C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99</v>
      </c>
      <c r="F6" s="90">
        <v>59</v>
      </c>
      <c r="G6" s="90"/>
      <c r="H6" s="90">
        <v>60</v>
      </c>
      <c r="I6" s="90" t="s">
        <v>180</v>
      </c>
      <c r="J6" s="90">
        <v>39</v>
      </c>
      <c r="K6" s="91">
        <v>5</v>
      </c>
      <c r="L6" s="101">
        <f>E6-F6</f>
        <v>40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272</v>
      </c>
      <c r="F7" s="90">
        <v>235</v>
      </c>
      <c r="G7" s="90"/>
      <c r="H7" s="90">
        <v>237</v>
      </c>
      <c r="I7" s="90">
        <v>218</v>
      </c>
      <c r="J7" s="90">
        <v>35</v>
      </c>
      <c r="K7" s="91">
        <v>2</v>
      </c>
      <c r="L7" s="101">
        <f>E7-F7</f>
        <v>37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36</v>
      </c>
      <c r="F9" s="90">
        <v>26</v>
      </c>
      <c r="G9" s="90"/>
      <c r="H9" s="90">
        <v>28</v>
      </c>
      <c r="I9" s="90">
        <v>23</v>
      </c>
      <c r="J9" s="90">
        <v>8</v>
      </c>
      <c r="K9" s="91">
        <v>1</v>
      </c>
      <c r="L9" s="101">
        <f>E9-F9</f>
        <v>10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2</v>
      </c>
      <c r="F10" s="90"/>
      <c r="G10" s="90"/>
      <c r="H10" s="90">
        <v>1</v>
      </c>
      <c r="I10" s="90"/>
      <c r="J10" s="90">
        <v>1</v>
      </c>
      <c r="K10" s="91">
        <v>1</v>
      </c>
      <c r="L10" s="101">
        <f>E10-F10</f>
        <v>2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/>
      <c r="G13" s="90"/>
      <c r="H13" s="90">
        <v>1</v>
      </c>
      <c r="I13" s="90">
        <v>1</v>
      </c>
      <c r="J13" s="90"/>
      <c r="K13" s="91"/>
      <c r="L13" s="101">
        <f>E13-F13</f>
        <v>1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410</v>
      </c>
      <c r="F14" s="105">
        <f>SUM(F6:F13)</f>
        <v>320</v>
      </c>
      <c r="G14" s="105">
        <f>SUM(G6:G13)</f>
        <v>0</v>
      </c>
      <c r="H14" s="105">
        <f>SUM(H6:H13)</f>
        <v>327</v>
      </c>
      <c r="I14" s="105">
        <f>SUM(I6:I13)</f>
        <v>242</v>
      </c>
      <c r="J14" s="105">
        <f>SUM(J6:J13)</f>
        <v>83</v>
      </c>
      <c r="K14" s="105">
        <f>SUM(K6:K13)</f>
        <v>9</v>
      </c>
      <c r="L14" s="101">
        <f>E14-F14</f>
        <v>90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13</v>
      </c>
      <c r="F15" s="92">
        <v>13</v>
      </c>
      <c r="G15" s="92"/>
      <c r="H15" s="92">
        <v>12</v>
      </c>
      <c r="I15" s="92">
        <v>11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53</v>
      </c>
      <c r="F16" s="92">
        <v>13</v>
      </c>
      <c r="G16" s="92">
        <v>1</v>
      </c>
      <c r="H16" s="92">
        <v>47</v>
      </c>
      <c r="I16" s="92">
        <v>37</v>
      </c>
      <c r="J16" s="92">
        <v>6</v>
      </c>
      <c r="K16" s="91">
        <v>1</v>
      </c>
      <c r="L16" s="101">
        <f>E16-F16</f>
        <v>40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</v>
      </c>
      <c r="F18" s="91">
        <v>2</v>
      </c>
      <c r="G18" s="91"/>
      <c r="H18" s="91"/>
      <c r="I18" s="91"/>
      <c r="J18" s="91">
        <v>3</v>
      </c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58</v>
      </c>
      <c r="F22" s="91">
        <v>17</v>
      </c>
      <c r="G22" s="91">
        <v>1</v>
      </c>
      <c r="H22" s="91">
        <v>48</v>
      </c>
      <c r="I22" s="91">
        <v>37</v>
      </c>
      <c r="J22" s="91">
        <v>10</v>
      </c>
      <c r="K22" s="91">
        <v>1</v>
      </c>
      <c r="L22" s="101">
        <f>E22-F22</f>
        <v>41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25</v>
      </c>
      <c r="F23" s="91">
        <v>25</v>
      </c>
      <c r="G23" s="91"/>
      <c r="H23" s="91">
        <v>21</v>
      </c>
      <c r="I23" s="91">
        <v>16</v>
      </c>
      <c r="J23" s="91">
        <v>4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460</v>
      </c>
      <c r="F25" s="91">
        <v>435</v>
      </c>
      <c r="G25" s="91"/>
      <c r="H25" s="91">
        <v>428</v>
      </c>
      <c r="I25" s="91">
        <v>414</v>
      </c>
      <c r="J25" s="91">
        <v>32</v>
      </c>
      <c r="K25" s="91"/>
      <c r="L25" s="101">
        <f>E25-F25</f>
        <v>25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636</v>
      </c>
      <c r="F26" s="91">
        <v>416</v>
      </c>
      <c r="G26" s="91">
        <v>2</v>
      </c>
      <c r="H26" s="91">
        <v>480</v>
      </c>
      <c r="I26" s="91">
        <v>429</v>
      </c>
      <c r="J26" s="91">
        <v>156</v>
      </c>
      <c r="K26" s="91">
        <v>11</v>
      </c>
      <c r="L26" s="101">
        <f>E26-F26</f>
        <v>220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77</v>
      </c>
      <c r="F27" s="91">
        <v>74</v>
      </c>
      <c r="G27" s="91"/>
      <c r="H27" s="91">
        <v>74</v>
      </c>
      <c r="I27" s="91">
        <v>65</v>
      </c>
      <c r="J27" s="91">
        <v>3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80</v>
      </c>
      <c r="F28" s="91">
        <v>65</v>
      </c>
      <c r="G28" s="91"/>
      <c r="H28" s="91">
        <v>61</v>
      </c>
      <c r="I28" s="91">
        <v>57</v>
      </c>
      <c r="J28" s="91">
        <v>19</v>
      </c>
      <c r="K28" s="91"/>
      <c r="L28" s="101">
        <f>E28-F28</f>
        <v>15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6</v>
      </c>
      <c r="F29" s="91">
        <v>6</v>
      </c>
      <c r="G29" s="91"/>
      <c r="H29" s="91">
        <v>4</v>
      </c>
      <c r="I29" s="91">
        <v>2</v>
      </c>
      <c r="J29" s="91">
        <v>2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/>
      <c r="G30" s="91"/>
      <c r="H30" s="91"/>
      <c r="I30" s="91"/>
      <c r="J30" s="91">
        <v>1</v>
      </c>
      <c r="K30" s="91"/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4</v>
      </c>
      <c r="F32" s="91">
        <v>3</v>
      </c>
      <c r="G32" s="91"/>
      <c r="H32" s="91">
        <v>1</v>
      </c>
      <c r="I32" s="91"/>
      <c r="J32" s="91">
        <v>3</v>
      </c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56</v>
      </c>
      <c r="F33" s="91">
        <v>19</v>
      </c>
      <c r="G33" s="91"/>
      <c r="H33" s="91">
        <v>53</v>
      </c>
      <c r="I33" s="91">
        <v>36</v>
      </c>
      <c r="J33" s="91">
        <v>3</v>
      </c>
      <c r="K33" s="91">
        <v>1</v>
      </c>
      <c r="L33" s="101">
        <f>E33-F33</f>
        <v>37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866</v>
      </c>
      <c r="F37" s="91">
        <v>588</v>
      </c>
      <c r="G37" s="91">
        <v>2</v>
      </c>
      <c r="H37" s="91">
        <v>643</v>
      </c>
      <c r="I37" s="91">
        <v>540</v>
      </c>
      <c r="J37" s="91">
        <v>223</v>
      </c>
      <c r="K37" s="91">
        <v>12</v>
      </c>
      <c r="L37" s="101">
        <f>E37-F37</f>
        <v>278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202</v>
      </c>
      <c r="F38" s="91">
        <v>182</v>
      </c>
      <c r="G38" s="91"/>
      <c r="H38" s="91">
        <v>174</v>
      </c>
      <c r="I38" s="91" t="s">
        <v>180</v>
      </c>
      <c r="J38" s="91">
        <v>28</v>
      </c>
      <c r="K38" s="91">
        <v>1</v>
      </c>
      <c r="L38" s="101">
        <f>E38-F38</f>
        <v>20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12</v>
      </c>
      <c r="F39" s="91">
        <v>9</v>
      </c>
      <c r="G39" s="91"/>
      <c r="H39" s="91">
        <v>8</v>
      </c>
      <c r="I39" s="91" t="s">
        <v>180</v>
      </c>
      <c r="J39" s="91">
        <v>4</v>
      </c>
      <c r="K39" s="91">
        <v>1</v>
      </c>
      <c r="L39" s="101">
        <f>E39-F39</f>
        <v>3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7</v>
      </c>
      <c r="F40" s="91">
        <v>6</v>
      </c>
      <c r="G40" s="91"/>
      <c r="H40" s="91">
        <v>7</v>
      </c>
      <c r="I40" s="91">
        <v>7</v>
      </c>
      <c r="J40" s="91"/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209</v>
      </c>
      <c r="F41" s="91">
        <f aca="true" t="shared" si="0" ref="F41:K41">F38+F40</f>
        <v>188</v>
      </c>
      <c r="G41" s="91">
        <f t="shared" si="0"/>
        <v>0</v>
      </c>
      <c r="H41" s="91">
        <f t="shared" si="0"/>
        <v>181</v>
      </c>
      <c r="I41" s="91">
        <f>I40</f>
        <v>7</v>
      </c>
      <c r="J41" s="91">
        <f t="shared" si="0"/>
        <v>28</v>
      </c>
      <c r="K41" s="91">
        <f t="shared" si="0"/>
        <v>1</v>
      </c>
      <c r="L41" s="101">
        <f>E41-F41</f>
        <v>21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1543</v>
      </c>
      <c r="F42" s="91">
        <f aca="true" t="shared" si="1" ref="F42:K42">F14+F22+F37+F41</f>
        <v>1113</v>
      </c>
      <c r="G42" s="91">
        <f t="shared" si="1"/>
        <v>3</v>
      </c>
      <c r="H42" s="91">
        <f t="shared" si="1"/>
        <v>1199</v>
      </c>
      <c r="I42" s="91">
        <f t="shared" si="1"/>
        <v>826</v>
      </c>
      <c r="J42" s="91">
        <f t="shared" si="1"/>
        <v>344</v>
      </c>
      <c r="K42" s="91">
        <f t="shared" si="1"/>
        <v>23</v>
      </c>
      <c r="L42" s="101">
        <f>E42-F42</f>
        <v>430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&amp;L364C6C2D&amp;CФорма № 1-мзс, Підрозділ: Горохівський районний суд Волинської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38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7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12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17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79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4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2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68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14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14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7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&amp;L364C6C2D&amp;CФорма № 1-мзс, Підрозділ: Горохівський районний суд Волинської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60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47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34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12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81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5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3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5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53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5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3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91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683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183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7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35409164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1881731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15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351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3063614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144128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285</v>
      </c>
      <c r="F58" s="96">
        <v>38</v>
      </c>
      <c r="G58" s="96">
        <v>4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9</v>
      </c>
      <c r="F59" s="96">
        <v>38</v>
      </c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492</v>
      </c>
      <c r="F60" s="96">
        <v>141</v>
      </c>
      <c r="G60" s="96">
        <v>7</v>
      </c>
      <c r="H60" s="96">
        <v>3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177</v>
      </c>
      <c r="F61" s="96">
        <v>3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&amp;L364C6C2D&amp;CФорма № 1-мзс, Підрозділ: Горохівський районний суд Волинської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0.06686046511627906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0.10843373493975904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0.053811659192825115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0.03571428571428571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1.0772686433063792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599.5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771.5</v>
      </c>
    </row>
    <row r="11" spans="1:4" ht="16.5" customHeight="1">
      <c r="A11" s="191" t="s">
        <v>65</v>
      </c>
      <c r="B11" s="193"/>
      <c r="C11" s="14">
        <v>9</v>
      </c>
      <c r="D11" s="94">
        <v>57</v>
      </c>
    </row>
    <row r="12" spans="1:4" ht="16.5" customHeight="1">
      <c r="A12" s="295" t="s">
        <v>110</v>
      </c>
      <c r="B12" s="295"/>
      <c r="C12" s="14">
        <v>10</v>
      </c>
      <c r="D12" s="94">
        <v>32</v>
      </c>
    </row>
    <row r="13" spans="1:4" ht="16.5" customHeight="1">
      <c r="A13" s="295" t="s">
        <v>31</v>
      </c>
      <c r="B13" s="295"/>
      <c r="C13" s="14">
        <v>11</v>
      </c>
      <c r="D13" s="94">
        <v>155</v>
      </c>
    </row>
    <row r="14" spans="1:4" ht="16.5" customHeight="1">
      <c r="A14" s="295" t="s">
        <v>111</v>
      </c>
      <c r="B14" s="295"/>
      <c r="C14" s="14">
        <v>12</v>
      </c>
      <c r="D14" s="94">
        <v>72</v>
      </c>
    </row>
    <row r="15" spans="1:4" ht="16.5" customHeight="1">
      <c r="A15" s="295" t="s">
        <v>115</v>
      </c>
      <c r="B15" s="295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&amp;L364C6C2D&amp;CФорма № 1-мзс, Підрозділ: Горохівський районний суд Волинської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2018-03-28T07:45:37Z</cp:lastPrinted>
  <dcterms:created xsi:type="dcterms:W3CDTF">2004-04-20T14:33:35Z</dcterms:created>
  <dcterms:modified xsi:type="dcterms:W3CDTF">2018-07-12T07:37:03Z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1-мзс_00155_2.2018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364C6C2D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