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<sst xmlns="http://schemas.openxmlformats.org/spreadsheetml/2006/main" count="267" uniqueCount="201">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</sst>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&amp;LE4CCC05C&amp;C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151</v>
      </c>
      <c r="F6" s="90">
        <v>136</v>
      </c>
      <c r="G6" s="90">
        <v>1</v>
      </c>
      <c r="H6" s="90">
        <v>110</v>
      </c>
      <c r="I6" s="90" t="s">
        <v>183</v>
      </c>
      <c r="J6" s="90">
        <v>41</v>
      </c>
      <c r="K6" s="91"/>
      <c r="L6" s="101">
        <f>E6-F6</f>
        <v>15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343</v>
      </c>
      <c r="F7" s="90">
        <v>338</v>
      </c>
      <c r="G7" s="90">
        <v>4</v>
      </c>
      <c r="H7" s="90">
        <v>305</v>
      </c>
      <c r="I7" s="90">
        <v>271</v>
      </c>
      <c r="J7" s="90">
        <v>38</v>
      </c>
      <c r="K7" s="91"/>
      <c r="L7" s="101">
        <f>E7-F7</f>
        <v>5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106</v>
      </c>
      <c r="F9" s="90">
        <v>104</v>
      </c>
      <c r="G9" s="90"/>
      <c r="H9" s="90">
        <v>96</v>
      </c>
      <c r="I9" s="90">
        <v>83</v>
      </c>
      <c r="J9" s="90">
        <v>10</v>
      </c>
      <c r="K9" s="91">
        <v>1</v>
      </c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</v>
      </c>
      <c r="F10" s="90">
        <v>4</v>
      </c>
      <c r="G10" s="90"/>
      <c r="H10" s="90">
        <v>2</v>
      </c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1</v>
      </c>
      <c r="I13" s="90">
        <v>1</v>
      </c>
      <c r="J13" s="90">
        <v>1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606</v>
      </c>
      <c r="F14" s="105">
        <f>SUM(F6:F13)</f>
        <v>584</v>
      </c>
      <c r="G14" s="105">
        <f>SUM(G6:G13)</f>
        <v>5</v>
      </c>
      <c r="H14" s="105">
        <f>SUM(H6:H13)</f>
        <v>514</v>
      </c>
      <c r="I14" s="105">
        <f>SUM(I6:I13)</f>
        <v>355</v>
      </c>
      <c r="J14" s="105">
        <f>SUM(J6:J13)</f>
        <v>92</v>
      </c>
      <c r="K14" s="105">
        <f>SUM(K6:K13)</f>
        <v>1</v>
      </c>
      <c r="L14" s="101">
        <f>E14-F14</f>
        <v>22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115</v>
      </c>
      <c r="F15" s="92">
        <v>107</v>
      </c>
      <c r="G15" s="92">
        <v>2</v>
      </c>
      <c r="H15" s="92">
        <v>115</v>
      </c>
      <c r="I15" s="92">
        <v>104</v>
      </c>
      <c r="J15" s="92"/>
      <c r="K15" s="91"/>
      <c r="L15" s="101">
        <f>E15-F15</f>
        <v>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131</v>
      </c>
      <c r="F16" s="92">
        <v>104</v>
      </c>
      <c r="G16" s="92">
        <v>2</v>
      </c>
      <c r="H16" s="92">
        <v>91</v>
      </c>
      <c r="I16" s="92">
        <v>60</v>
      </c>
      <c r="J16" s="92">
        <v>40</v>
      </c>
      <c r="K16" s="91"/>
      <c r="L16" s="101">
        <f>E16-F16</f>
        <v>27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1</v>
      </c>
      <c r="I18" s="91">
        <v>1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144</v>
      </c>
      <c r="F22" s="91">
        <v>115</v>
      </c>
      <c r="G22" s="91">
        <v>2</v>
      </c>
      <c r="H22" s="91">
        <v>103</v>
      </c>
      <c r="I22" s="91">
        <v>61</v>
      </c>
      <c r="J22" s="91">
        <v>41</v>
      </c>
      <c r="K22" s="91"/>
      <c r="L22" s="101">
        <f>E22-F22</f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12</v>
      </c>
      <c r="F23" s="91">
        <v>10</v>
      </c>
      <c r="G23" s="91"/>
      <c r="H23" s="91">
        <v>12</v>
      </c>
      <c r="I23" s="91">
        <v>11</v>
      </c>
      <c r="J23" s="91"/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1009</v>
      </c>
      <c r="F25" s="91">
        <v>936</v>
      </c>
      <c r="G25" s="91">
        <v>2</v>
      </c>
      <c r="H25" s="91">
        <v>984</v>
      </c>
      <c r="I25" s="91">
        <v>923</v>
      </c>
      <c r="J25" s="91">
        <v>25</v>
      </c>
      <c r="K25" s="91"/>
      <c r="L25" s="101">
        <f>E25-F25</f>
        <v>73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1094</v>
      </c>
      <c r="F26" s="91">
        <v>928</v>
      </c>
      <c r="G26" s="91">
        <v>7</v>
      </c>
      <c r="H26" s="91">
        <v>874</v>
      </c>
      <c r="I26" s="91">
        <v>779</v>
      </c>
      <c r="J26" s="91">
        <v>220</v>
      </c>
      <c r="K26" s="91">
        <v>8</v>
      </c>
      <c r="L26" s="101">
        <f>E26-F26</f>
        <v>166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185</v>
      </c>
      <c r="F27" s="91">
        <v>185</v>
      </c>
      <c r="G27" s="91"/>
      <c r="H27" s="91">
        <v>182</v>
      </c>
      <c r="I27" s="91">
        <v>146</v>
      </c>
      <c r="J27" s="91">
        <v>3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151</v>
      </c>
      <c r="F28" s="91">
        <v>146</v>
      </c>
      <c r="G28" s="91"/>
      <c r="H28" s="91">
        <v>136</v>
      </c>
      <c r="I28" s="91">
        <v>129</v>
      </c>
      <c r="J28" s="91">
        <v>15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3</v>
      </c>
      <c r="I29" s="91">
        <v>3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</v>
      </c>
      <c r="F32" s="91">
        <v>7</v>
      </c>
      <c r="G32" s="91"/>
      <c r="H32" s="91">
        <v>6</v>
      </c>
      <c r="I32" s="91">
        <v>2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121</v>
      </c>
      <c r="F33" s="91">
        <v>120</v>
      </c>
      <c r="G33" s="91"/>
      <c r="H33" s="91">
        <v>84</v>
      </c>
      <c r="I33" s="91">
        <v>45</v>
      </c>
      <c r="J33" s="91">
        <v>37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1515</v>
      </c>
      <c r="F37" s="91">
        <v>1335</v>
      </c>
      <c r="G37" s="91">
        <v>7</v>
      </c>
      <c r="H37" s="91">
        <v>1213</v>
      </c>
      <c r="I37" s="91">
        <v>969</v>
      </c>
      <c r="J37" s="91">
        <v>302</v>
      </c>
      <c r="K37" s="91">
        <v>8</v>
      </c>
      <c r="L37" s="101">
        <f>E37-F37</f>
        <v>180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644</v>
      </c>
      <c r="F38" s="91">
        <v>612</v>
      </c>
      <c r="G38" s="91"/>
      <c r="H38" s="91">
        <v>621</v>
      </c>
      <c r="I38" s="91" t="s">
        <v>183</v>
      </c>
      <c r="J38" s="91">
        <v>23</v>
      </c>
      <c r="K38" s="91">
        <v>2</v>
      </c>
      <c r="L38" s="101">
        <f>E38-F38</f>
        <v>32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</v>
      </c>
      <c r="F39" s="91">
        <v>7</v>
      </c>
      <c r="G39" s="91"/>
      <c r="H39" s="91">
        <v>4</v>
      </c>
      <c r="I39" s="91" t="s">
        <v>183</v>
      </c>
      <c r="J39" s="91">
        <v>3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37</v>
      </c>
      <c r="F40" s="91">
        <v>36</v>
      </c>
      <c r="G40" s="91"/>
      <c r="H40" s="91">
        <v>36</v>
      </c>
      <c r="I40" s="91">
        <v>31</v>
      </c>
      <c r="J40" s="91">
        <v>1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681</v>
      </c>
      <c r="F41" s="91">
        <f aca="true" t="shared" si="0" ref="F41:K41">F38+F40</f>
        <v>648</v>
      </c>
      <c r="G41" s="91">
        <f t="shared" si="0"/>
        <v>0</v>
      </c>
      <c r="H41" s="91">
        <f t="shared" si="0"/>
        <v>657</v>
      </c>
      <c r="I41" s="91">
        <f>I40</f>
        <v>31</v>
      </c>
      <c r="J41" s="91">
        <f t="shared" si="0"/>
        <v>24</v>
      </c>
      <c r="K41" s="91">
        <f t="shared" si="0"/>
        <v>2</v>
      </c>
      <c r="L41" s="101">
        <f>E41-F41</f>
        <v>33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2946</v>
      </c>
      <c r="F42" s="91">
        <f aca="true" t="shared" si="1" ref="F42:K42">F14+F22+F37+F41</f>
        <v>2682</v>
      </c>
      <c r="G42" s="91">
        <f t="shared" si="1"/>
        <v>14</v>
      </c>
      <c r="H42" s="91">
        <f t="shared" si="1"/>
        <v>2487</v>
      </c>
      <c r="I42" s="91">
        <f t="shared" si="1"/>
        <v>1416</v>
      </c>
      <c r="J42" s="91">
        <f t="shared" si="1"/>
        <v>459</v>
      </c>
      <c r="K42" s="91">
        <f t="shared" si="1"/>
        <v>11</v>
      </c>
      <c r="L42" s="101">
        <f>E42-F42</f>
        <v>264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&amp;LE4CCC05C&amp;CФорма № 1-мзс, Підрозділ: Горохівський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163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8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175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&amp;LE4CCC05C&amp;CФорма № 1-мзс, Підрозділ: Горохівський районний суд Волинської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110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8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195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1171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344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47819313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6764970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591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3678901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108457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463</v>
      </c>
      <c r="F58" s="96">
        <v>48</v>
      </c>
      <c r="G58" s="96">
        <v>2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76</v>
      </c>
      <c r="F59" s="96">
        <v>27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937</v>
      </c>
      <c r="F60" s="96">
        <v>269</v>
      </c>
      <c r="G60" s="96">
        <v>6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634</v>
      </c>
      <c r="F61" s="96">
        <v>20</v>
      </c>
      <c r="G61" s="96">
        <v>3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&amp;LE4CCC05C&amp;CФорма № 1-мзс, Підрозділ: Горохівський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0.023965141612200435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0.010869565217391304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0.026490066225165563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0.08333333333333333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0.9272930648769575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829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982</v>
      </c>
    </row>
    <row r="11" spans="1:4" ht="16.5" customHeight="1">
      <c r="A11" s="189" t="s">
        <v>68</v>
      </c>
      <c r="B11" s="191"/>
      <c r="C11" s="14">
        <v>9</v>
      </c>
      <c r="D11" s="94">
        <v>47</v>
      </c>
    </row>
    <row r="12" spans="1:4" ht="16.5" customHeight="1">
      <c r="A12" s="294" t="s">
        <v>113</v>
      </c>
      <c r="B12" s="294"/>
      <c r="C12" s="14">
        <v>10</v>
      </c>
      <c r="D12" s="94">
        <v>32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66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&amp;LE4CCC05C&amp;CФорма № 1-мзс, Підрозділ: Горохівський районний суд Волинської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2018-01-22T09:03:52Z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E4CCC05C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